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 2017-2\BD 1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F29" i="1" s="1"/>
  <c r="G29" i="1" s="1"/>
  <c r="H29" i="1" s="1"/>
  <c r="O28" i="1"/>
  <c r="F28" i="1" s="1"/>
  <c r="G28" i="1" s="1"/>
  <c r="H28" i="1" s="1"/>
  <c r="O27" i="1"/>
  <c r="F27" i="1" s="1"/>
  <c r="O26" i="1"/>
  <c r="F26" i="1" s="1"/>
  <c r="O25" i="1"/>
  <c r="F25" i="1" s="1"/>
  <c r="O24" i="1"/>
  <c r="F24" i="1" s="1"/>
  <c r="O23" i="1"/>
  <c r="F23" i="1" s="1"/>
  <c r="G27" i="1" l="1"/>
  <c r="H27" i="1" s="1"/>
  <c r="G26" i="1"/>
  <c r="H26" i="1" s="1"/>
  <c r="G25" i="1"/>
  <c r="H25" i="1" s="1"/>
  <c r="G24" i="1"/>
  <c r="H24" i="1" s="1"/>
  <c r="E45" i="1" s="1"/>
  <c r="G23" i="1"/>
  <c r="H23" i="1" s="1"/>
  <c r="E44" i="1" s="1"/>
  <c r="E46" i="1" l="1"/>
  <c r="E49" i="1" s="1"/>
</calcChain>
</file>

<file path=xl/sharedStrings.xml><?xml version="1.0" encoding="utf-8"?>
<sst xmlns="http://schemas.openxmlformats.org/spreadsheetml/2006/main" count="169" uniqueCount="116">
  <si>
    <t>idcliente</t>
  </si>
  <si>
    <t>nombre</t>
  </si>
  <si>
    <t>apellido</t>
  </si>
  <si>
    <t>dirección</t>
  </si>
  <si>
    <t>teléfono</t>
  </si>
  <si>
    <t>email</t>
  </si>
  <si>
    <t>ciudad</t>
  </si>
  <si>
    <t>Ciudad</t>
  </si>
  <si>
    <t>idciudad</t>
  </si>
  <si>
    <t>descripción</t>
  </si>
  <si>
    <t>fecha</t>
  </si>
  <si>
    <t>producto</t>
  </si>
  <si>
    <t>nro unidades</t>
  </si>
  <si>
    <t>valor venta</t>
  </si>
  <si>
    <t>iva</t>
  </si>
  <si>
    <t>vlor total</t>
  </si>
  <si>
    <t>vendedor</t>
  </si>
  <si>
    <t>idvendedor</t>
  </si>
  <si>
    <t>idpago</t>
  </si>
  <si>
    <t>forma pago</t>
  </si>
  <si>
    <t>nro factura</t>
  </si>
  <si>
    <t>idproducto</t>
  </si>
  <si>
    <t>vlor venta</t>
  </si>
  <si>
    <t>descripcion</t>
  </si>
  <si>
    <t>vlr unitario</t>
  </si>
  <si>
    <t>cantidad</t>
  </si>
  <si>
    <t>idproveedor</t>
  </si>
  <si>
    <t>Juliana</t>
  </si>
  <si>
    <t>Mora</t>
  </si>
  <si>
    <t>Calle 50 25-99</t>
  </si>
  <si>
    <t>juliana@gmail.com</t>
  </si>
  <si>
    <t>Andrea</t>
  </si>
  <si>
    <t>Suárez</t>
  </si>
  <si>
    <t>Cra 32 96-99</t>
  </si>
  <si>
    <t>andrea@gmail.com</t>
  </si>
  <si>
    <t>Santa Marta</t>
  </si>
  <si>
    <t>Javier</t>
  </si>
  <si>
    <t>Toro</t>
  </si>
  <si>
    <t>Calle 51 91-66</t>
  </si>
  <si>
    <t>javier@gmail.com</t>
  </si>
  <si>
    <t>Barranquilla</t>
  </si>
  <si>
    <t>Luisa</t>
  </si>
  <si>
    <t>Mesa</t>
  </si>
  <si>
    <t>Trasv 25 55-56</t>
  </si>
  <si>
    <t>luisa@hotmail.com</t>
  </si>
  <si>
    <t>Antonio</t>
  </si>
  <si>
    <t>Zapata</t>
  </si>
  <si>
    <t>Ave 45 98-99</t>
  </si>
  <si>
    <t>antonio@hotmail.com</t>
  </si>
  <si>
    <t>Medellín</t>
  </si>
  <si>
    <t>Sabana Larga</t>
  </si>
  <si>
    <t>Camisa</t>
  </si>
  <si>
    <t>Gabriel</t>
  </si>
  <si>
    <t>Camisetas</t>
  </si>
  <si>
    <t>Faldas</t>
  </si>
  <si>
    <t>Gallego</t>
  </si>
  <si>
    <t>Manuela</t>
  </si>
  <si>
    <t>Pérez</t>
  </si>
  <si>
    <t>Lilbardo</t>
  </si>
  <si>
    <t>Santander</t>
  </si>
  <si>
    <t>Aliria</t>
  </si>
  <si>
    <t>Pulgarín</t>
  </si>
  <si>
    <t>Efectivo</t>
  </si>
  <si>
    <t>Cliente</t>
  </si>
  <si>
    <t>Chaqueta</t>
  </si>
  <si>
    <t>Jean</t>
  </si>
  <si>
    <t>Valor</t>
  </si>
  <si>
    <t>Tarjeta</t>
  </si>
  <si>
    <t>Cheque</t>
  </si>
  <si>
    <t>R10</t>
  </si>
  <si>
    <t>R11</t>
  </si>
  <si>
    <t>R12</t>
  </si>
  <si>
    <t>R13</t>
  </si>
  <si>
    <t>Zapatos</t>
  </si>
  <si>
    <t>Panatalones</t>
  </si>
  <si>
    <t>R14</t>
  </si>
  <si>
    <t>R15</t>
  </si>
  <si>
    <t>R16</t>
  </si>
  <si>
    <t>Alina</t>
  </si>
  <si>
    <t>Galeano</t>
  </si>
  <si>
    <t>Calle 44  55-44</t>
  </si>
  <si>
    <t>alina@hotmail.com</t>
  </si>
  <si>
    <t>Jose</t>
  </si>
  <si>
    <t>Galindo</t>
  </si>
  <si>
    <t>Cra 42 99-96</t>
  </si>
  <si>
    <t>jose14@gmail.com</t>
  </si>
  <si>
    <t>Mariela</t>
  </si>
  <si>
    <t>Cuervo</t>
  </si>
  <si>
    <t>Calle 32 44-56</t>
  </si>
  <si>
    <t>Mariela@hotmail.com</t>
  </si>
  <si>
    <t>Marulanda</t>
  </si>
  <si>
    <t>Ave 44 55-55</t>
  </si>
  <si>
    <t>Javier@yahoo.es</t>
  </si>
  <si>
    <t>Ricardo</t>
  </si>
  <si>
    <t>Betancur</t>
  </si>
  <si>
    <t>Trasv 77 88-99</t>
  </si>
  <si>
    <t>ricardob@hotmail.com</t>
  </si>
  <si>
    <t>Liliana</t>
  </si>
  <si>
    <t>Angarita</t>
  </si>
  <si>
    <t>Calle 32 44-85</t>
  </si>
  <si>
    <t>liliana@gmal.com</t>
  </si>
  <si>
    <t>Factura</t>
  </si>
  <si>
    <t>Producto</t>
  </si>
  <si>
    <t>Proveedor</t>
  </si>
  <si>
    <t>Vendedor</t>
  </si>
  <si>
    <t>Pago</t>
  </si>
  <si>
    <t>varchar 5</t>
  </si>
  <si>
    <t>varchar 30</t>
  </si>
  <si>
    <t>varchar 20</t>
  </si>
  <si>
    <t>varchar 10</t>
  </si>
  <si>
    <t>date</t>
  </si>
  <si>
    <t>int</t>
  </si>
  <si>
    <t>varchar 25</t>
  </si>
  <si>
    <t>varchar 15</t>
  </si>
  <si>
    <t>double</t>
  </si>
  <si>
    <t>idfactura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</si>
</sst>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1" xfId="2" applyBorder="1"/>
    <xf numFmtId="14" fontId="0" fillId="0" borderId="1" xfId="0" applyNumberFormat="1" applyBorder="1"/>
    <xf numFmtId="0" fontId="0" fillId="0" borderId="1" xfId="0" applyFill="1" applyBorder="1"/>
    <xf numFmtId="164" fontId="0" fillId="0" borderId="1" xfId="3" applyNumberFormat="1" applyFont="1" applyBorder="1"/>
    <xf numFmtId="16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0" fillId="0" borderId="1" xfId="3" applyNumberFormat="1" applyFont="1" applyBorder="1"/>
    <xf numFmtId="0" fontId="0" fillId="0" borderId="1" xfId="1" applyNumberFormat="1" applyFont="1" applyBorder="1"/>
  </cellXfs>
  <cellStyles count="4">
    <cellStyle name="Hipervínculo" xfId="2" builtinId="8"/>
    <cellStyle name="Millares" xfId="3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ela@hotmail.com" TargetMode="External"/><Relationship Id="rId3" Type="http://schemas.openxmlformats.org/officeDocument/2006/relationships/hyperlink" Target="mailto:javier@gmail.com" TargetMode="External"/><Relationship Id="rId7" Type="http://schemas.openxmlformats.org/officeDocument/2006/relationships/hyperlink" Target="mailto:jose14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ndrea@gmail.com" TargetMode="External"/><Relationship Id="rId1" Type="http://schemas.openxmlformats.org/officeDocument/2006/relationships/hyperlink" Target="mailto:juliana@gmail.com" TargetMode="External"/><Relationship Id="rId6" Type="http://schemas.openxmlformats.org/officeDocument/2006/relationships/hyperlink" Target="mailto:alina@hotmail.com" TargetMode="External"/><Relationship Id="rId11" Type="http://schemas.openxmlformats.org/officeDocument/2006/relationships/hyperlink" Target="mailto:liliana@gmal.com" TargetMode="External"/><Relationship Id="rId5" Type="http://schemas.openxmlformats.org/officeDocument/2006/relationships/hyperlink" Target="mailto:antonio@hotmail.com" TargetMode="External"/><Relationship Id="rId10" Type="http://schemas.openxmlformats.org/officeDocument/2006/relationships/hyperlink" Target="mailto:ricardob@hotmail.com" TargetMode="External"/><Relationship Id="rId4" Type="http://schemas.openxmlformats.org/officeDocument/2006/relationships/hyperlink" Target="mailto:luisa@hotmail.com" TargetMode="External"/><Relationship Id="rId9" Type="http://schemas.openxmlformats.org/officeDocument/2006/relationships/hyperlink" Target="mailto:Javier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G1"/>
    </sheetView>
  </sheetViews>
  <sheetFormatPr baseColWidth="10" defaultRowHeight="15" x14ac:dyDescent="0.25"/>
  <cols>
    <col min="4" max="4" width="13.140625" bestFit="1" customWidth="1"/>
    <col min="7" max="7" width="12.5703125" bestFit="1" customWidth="1"/>
  </cols>
  <sheetData>
    <row r="1" spans="1:9" x14ac:dyDescent="0.25">
      <c r="A1" s="8" t="s">
        <v>63</v>
      </c>
      <c r="B1" s="8"/>
      <c r="C1" s="8"/>
      <c r="D1" s="8"/>
      <c r="E1" s="8"/>
      <c r="F1" s="8"/>
      <c r="G1" s="8"/>
      <c r="I1">
        <v>1</v>
      </c>
    </row>
    <row r="2" spans="1:9" x14ac:dyDescent="0.25">
      <c r="A2" s="7" t="s">
        <v>109</v>
      </c>
      <c r="B2" s="7" t="s">
        <v>107</v>
      </c>
      <c r="C2" s="7" t="s">
        <v>107</v>
      </c>
      <c r="D2" s="7" t="s">
        <v>108</v>
      </c>
      <c r="E2" s="7" t="s">
        <v>109</v>
      </c>
      <c r="F2" s="7" t="s">
        <v>107</v>
      </c>
      <c r="G2" s="7" t="s">
        <v>106</v>
      </c>
    </row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9" x14ac:dyDescent="0.25">
      <c r="A4" s="1">
        <v>2000</v>
      </c>
      <c r="B4" s="1" t="s">
        <v>27</v>
      </c>
      <c r="C4" s="1" t="s">
        <v>28</v>
      </c>
      <c r="D4" s="1" t="s">
        <v>29</v>
      </c>
      <c r="E4" s="1">
        <v>3556699</v>
      </c>
      <c r="F4" s="2" t="s">
        <v>30</v>
      </c>
      <c r="G4" s="1">
        <v>111</v>
      </c>
    </row>
    <row r="5" spans="1:9" x14ac:dyDescent="0.25">
      <c r="A5" s="1">
        <v>2001</v>
      </c>
      <c r="B5" s="1" t="s">
        <v>31</v>
      </c>
      <c r="C5" s="1" t="s">
        <v>32</v>
      </c>
      <c r="D5" s="1" t="s">
        <v>33</v>
      </c>
      <c r="E5" s="1">
        <v>5478899</v>
      </c>
      <c r="F5" s="2" t="s">
        <v>34</v>
      </c>
      <c r="G5" s="1">
        <v>112</v>
      </c>
    </row>
    <row r="6" spans="1:9" x14ac:dyDescent="0.25">
      <c r="A6" s="1">
        <v>2002</v>
      </c>
      <c r="B6" s="1" t="s">
        <v>36</v>
      </c>
      <c r="C6" s="1" t="s">
        <v>37</v>
      </c>
      <c r="D6" s="1" t="s">
        <v>38</v>
      </c>
      <c r="E6" s="1">
        <v>5478899</v>
      </c>
      <c r="F6" s="2" t="s">
        <v>39</v>
      </c>
      <c r="G6" s="1">
        <v>113</v>
      </c>
    </row>
    <row r="7" spans="1:9" x14ac:dyDescent="0.25">
      <c r="A7" s="1">
        <v>2003</v>
      </c>
      <c r="B7" s="1" t="s">
        <v>41</v>
      </c>
      <c r="C7" s="1" t="s">
        <v>42</v>
      </c>
      <c r="D7" s="1" t="s">
        <v>43</v>
      </c>
      <c r="E7" s="1">
        <v>4748899</v>
      </c>
      <c r="F7" s="2" t="s">
        <v>44</v>
      </c>
      <c r="G7" s="1">
        <v>113</v>
      </c>
    </row>
    <row r="8" spans="1:9" x14ac:dyDescent="0.25">
      <c r="A8" s="1">
        <v>2004</v>
      </c>
      <c r="B8" s="1" t="s">
        <v>45</v>
      </c>
      <c r="C8" s="1" t="s">
        <v>46</v>
      </c>
      <c r="D8" s="1" t="s">
        <v>47</v>
      </c>
      <c r="E8" s="1">
        <v>5889966</v>
      </c>
      <c r="F8" s="2" t="s">
        <v>48</v>
      </c>
      <c r="G8" s="1">
        <v>114</v>
      </c>
    </row>
    <row r="11" spans="1:9" x14ac:dyDescent="0.25">
      <c r="A11" s="8" t="s">
        <v>7</v>
      </c>
      <c r="B11" s="8"/>
    </row>
    <row r="12" spans="1:9" x14ac:dyDescent="0.25">
      <c r="A12" s="7" t="s">
        <v>106</v>
      </c>
      <c r="B12" s="7" t="s">
        <v>106</v>
      </c>
    </row>
    <row r="13" spans="1:9" x14ac:dyDescent="0.25">
      <c r="A13" s="1" t="s">
        <v>8</v>
      </c>
      <c r="B13" s="1" t="s">
        <v>9</v>
      </c>
    </row>
    <row r="14" spans="1:9" x14ac:dyDescent="0.25">
      <c r="A14" s="1">
        <v>111</v>
      </c>
      <c r="B14" s="1" t="s">
        <v>49</v>
      </c>
    </row>
    <row r="15" spans="1:9" x14ac:dyDescent="0.25">
      <c r="A15" s="1">
        <v>112</v>
      </c>
      <c r="B15" s="1" t="s">
        <v>35</v>
      </c>
    </row>
    <row r="16" spans="1:9" x14ac:dyDescent="0.25">
      <c r="A16" s="1">
        <v>113</v>
      </c>
      <c r="B16" s="1" t="s">
        <v>40</v>
      </c>
    </row>
    <row r="17" spans="1:16" x14ac:dyDescent="0.25">
      <c r="A17" s="1">
        <v>114</v>
      </c>
      <c r="B17" s="1" t="s">
        <v>50</v>
      </c>
    </row>
    <row r="20" spans="1:16" x14ac:dyDescent="0.25">
      <c r="A20" s="9" t="s">
        <v>101</v>
      </c>
      <c r="B20" s="10"/>
      <c r="C20" s="10"/>
      <c r="D20" s="10"/>
      <c r="E20" s="10"/>
      <c r="F20" s="10"/>
      <c r="G20" s="10"/>
      <c r="H20" s="10"/>
      <c r="I20" s="11"/>
      <c r="K20" s="8" t="s">
        <v>102</v>
      </c>
      <c r="L20" s="8"/>
      <c r="M20" s="8"/>
      <c r="N20" s="8"/>
      <c r="O20" s="8"/>
      <c r="P20" s="8"/>
    </row>
    <row r="21" spans="1:16" x14ac:dyDescent="0.25">
      <c r="A21" s="7" t="s">
        <v>106</v>
      </c>
      <c r="B21" s="7" t="s">
        <v>110</v>
      </c>
      <c r="C21" s="7" t="s">
        <v>109</v>
      </c>
      <c r="D21" s="7" t="s">
        <v>106</v>
      </c>
      <c r="E21" s="7" t="s">
        <v>111</v>
      </c>
      <c r="F21" s="7" t="s">
        <v>111</v>
      </c>
      <c r="G21" s="7" t="s">
        <v>114</v>
      </c>
      <c r="H21" s="7" t="s">
        <v>114</v>
      </c>
      <c r="I21" s="7" t="s">
        <v>109</v>
      </c>
      <c r="K21" s="7" t="s">
        <v>106</v>
      </c>
      <c r="L21" s="7" t="s">
        <v>112</v>
      </c>
      <c r="M21" s="7" t="s">
        <v>111</v>
      </c>
      <c r="N21" s="7" t="s">
        <v>111</v>
      </c>
      <c r="O21" s="7" t="s">
        <v>111</v>
      </c>
      <c r="P21" s="7" t="s">
        <v>109</v>
      </c>
    </row>
    <row r="22" spans="1:16" x14ac:dyDescent="0.25">
      <c r="A22" s="1" t="s">
        <v>115</v>
      </c>
      <c r="B22" s="1" t="s">
        <v>10</v>
      </c>
      <c r="C22" s="1" t="s">
        <v>0</v>
      </c>
      <c r="D22" s="1" t="s">
        <v>11</v>
      </c>
      <c r="E22" s="1" t="s">
        <v>12</v>
      </c>
      <c r="F22" s="1" t="s">
        <v>13</v>
      </c>
      <c r="G22" s="1" t="s">
        <v>14</v>
      </c>
      <c r="H22" s="1" t="s">
        <v>15</v>
      </c>
      <c r="I22" s="1" t="s">
        <v>16</v>
      </c>
      <c r="K22" s="1" t="s">
        <v>21</v>
      </c>
      <c r="L22" s="1" t="s">
        <v>23</v>
      </c>
      <c r="M22" s="1" t="s">
        <v>24</v>
      </c>
      <c r="N22" s="1" t="s">
        <v>25</v>
      </c>
      <c r="O22" s="1" t="s">
        <v>22</v>
      </c>
      <c r="P22" s="1" t="s">
        <v>26</v>
      </c>
    </row>
    <row r="23" spans="1:16" x14ac:dyDescent="0.25">
      <c r="A23" s="1">
        <v>501</v>
      </c>
      <c r="B23" s="3">
        <v>42948</v>
      </c>
      <c r="C23" s="1">
        <v>2000</v>
      </c>
      <c r="D23" s="1" t="s">
        <v>69</v>
      </c>
      <c r="E23" s="1">
        <v>10</v>
      </c>
      <c r="F23" s="14">
        <f>+O23</f>
        <v>45500</v>
      </c>
      <c r="G23" s="14">
        <f t="shared" ref="G23:G29" si="0">+(E23*F23)*19%</f>
        <v>86450</v>
      </c>
      <c r="H23" s="14">
        <f t="shared" ref="H23:H29" si="1">+E23*F23+G23</f>
        <v>541450</v>
      </c>
      <c r="I23" s="1">
        <v>500</v>
      </c>
      <c r="K23" s="1" t="s">
        <v>69</v>
      </c>
      <c r="L23" s="1" t="s">
        <v>51</v>
      </c>
      <c r="M23" s="5">
        <v>35000</v>
      </c>
      <c r="N23" s="1">
        <v>30</v>
      </c>
      <c r="O23" s="1">
        <f>+M23*1.3</f>
        <v>45500</v>
      </c>
      <c r="P23" s="1">
        <v>100</v>
      </c>
    </row>
    <row r="24" spans="1:16" x14ac:dyDescent="0.25">
      <c r="A24" s="1">
        <v>502</v>
      </c>
      <c r="B24" s="3">
        <v>42948</v>
      </c>
      <c r="C24" s="1">
        <v>2001</v>
      </c>
      <c r="D24" s="1" t="s">
        <v>70</v>
      </c>
      <c r="E24" s="1">
        <v>5</v>
      </c>
      <c r="F24" s="14">
        <f>+O24</f>
        <v>26000</v>
      </c>
      <c r="G24" s="14">
        <f t="shared" si="0"/>
        <v>24700</v>
      </c>
      <c r="H24" s="14">
        <f t="shared" si="1"/>
        <v>154700</v>
      </c>
      <c r="I24" s="1">
        <v>500</v>
      </c>
      <c r="K24" s="1" t="s">
        <v>70</v>
      </c>
      <c r="L24" s="1" t="s">
        <v>73</v>
      </c>
      <c r="M24" s="5">
        <v>20000</v>
      </c>
      <c r="N24" s="1">
        <v>30</v>
      </c>
      <c r="O24" s="1">
        <f t="shared" ref="O24:O29" si="2">+M24*1.3</f>
        <v>26000</v>
      </c>
      <c r="P24" s="1">
        <v>101</v>
      </c>
    </row>
    <row r="25" spans="1:16" x14ac:dyDescent="0.25">
      <c r="A25" s="1">
        <v>503</v>
      </c>
      <c r="B25" s="3">
        <v>42949</v>
      </c>
      <c r="C25" s="1">
        <v>2003</v>
      </c>
      <c r="D25" s="1" t="s">
        <v>71</v>
      </c>
      <c r="E25" s="1">
        <v>20</v>
      </c>
      <c r="F25" s="14">
        <f>+O25</f>
        <v>41600</v>
      </c>
      <c r="G25" s="14">
        <f t="shared" si="0"/>
        <v>158080</v>
      </c>
      <c r="H25" s="14">
        <f t="shared" si="1"/>
        <v>990080</v>
      </c>
      <c r="I25" s="1">
        <v>503</v>
      </c>
      <c r="K25" s="1" t="s">
        <v>71</v>
      </c>
      <c r="L25" s="1" t="s">
        <v>74</v>
      </c>
      <c r="M25" s="5">
        <v>32000</v>
      </c>
      <c r="N25" s="1">
        <v>30</v>
      </c>
      <c r="O25" s="1">
        <f t="shared" si="2"/>
        <v>41600</v>
      </c>
      <c r="P25" s="1">
        <v>100</v>
      </c>
    </row>
    <row r="26" spans="1:16" x14ac:dyDescent="0.25">
      <c r="A26" s="1">
        <v>504</v>
      </c>
      <c r="B26" s="3">
        <v>42949</v>
      </c>
      <c r="C26" s="1">
        <v>2001</v>
      </c>
      <c r="D26" s="1" t="s">
        <v>72</v>
      </c>
      <c r="E26" s="1">
        <v>15</v>
      </c>
      <c r="F26" s="14">
        <f>+O26</f>
        <v>37050</v>
      </c>
      <c r="G26" s="14">
        <f t="shared" si="0"/>
        <v>105592.5</v>
      </c>
      <c r="H26" s="14">
        <f t="shared" si="1"/>
        <v>661342.5</v>
      </c>
      <c r="I26" s="1">
        <v>503</v>
      </c>
      <c r="K26" s="1" t="s">
        <v>72</v>
      </c>
      <c r="L26" s="1" t="s">
        <v>53</v>
      </c>
      <c r="M26" s="5">
        <v>28500</v>
      </c>
      <c r="N26" s="1">
        <v>30</v>
      </c>
      <c r="O26" s="1">
        <f t="shared" si="2"/>
        <v>37050</v>
      </c>
      <c r="P26" s="1">
        <v>105</v>
      </c>
    </row>
    <row r="27" spans="1:16" x14ac:dyDescent="0.25">
      <c r="A27" s="1">
        <v>505</v>
      </c>
      <c r="B27" s="3">
        <v>42949</v>
      </c>
      <c r="C27" s="1">
        <v>2004</v>
      </c>
      <c r="D27" s="1" t="s">
        <v>75</v>
      </c>
      <c r="E27" s="1">
        <v>10</v>
      </c>
      <c r="F27" s="14">
        <f>+O27</f>
        <v>46800</v>
      </c>
      <c r="G27" s="14">
        <f t="shared" si="0"/>
        <v>88920</v>
      </c>
      <c r="H27" s="14">
        <f t="shared" si="1"/>
        <v>556920</v>
      </c>
      <c r="I27" s="1">
        <v>503</v>
      </c>
      <c r="K27" s="1" t="s">
        <v>75</v>
      </c>
      <c r="L27" s="1" t="s">
        <v>54</v>
      </c>
      <c r="M27" s="5">
        <v>36000</v>
      </c>
      <c r="N27" s="1">
        <v>30</v>
      </c>
      <c r="O27" s="1">
        <f t="shared" si="2"/>
        <v>46800</v>
      </c>
      <c r="P27" s="1">
        <v>104</v>
      </c>
    </row>
    <row r="28" spans="1:16" x14ac:dyDescent="0.25">
      <c r="A28" s="4">
        <v>506</v>
      </c>
      <c r="B28" s="3">
        <v>42950</v>
      </c>
      <c r="C28" s="4">
        <v>2002</v>
      </c>
      <c r="D28" s="4" t="s">
        <v>76</v>
      </c>
      <c r="E28" s="1">
        <v>5</v>
      </c>
      <c r="F28" s="14">
        <f>+O28</f>
        <v>63050</v>
      </c>
      <c r="G28" s="14">
        <f t="shared" si="0"/>
        <v>59897.5</v>
      </c>
      <c r="H28" s="14">
        <f t="shared" si="1"/>
        <v>375147.5</v>
      </c>
      <c r="I28" s="1">
        <v>501</v>
      </c>
      <c r="K28" s="1" t="s">
        <v>76</v>
      </c>
      <c r="L28" s="1" t="s">
        <v>64</v>
      </c>
      <c r="M28" s="5">
        <v>48500</v>
      </c>
      <c r="N28" s="1">
        <v>30</v>
      </c>
      <c r="O28" s="1">
        <f t="shared" si="2"/>
        <v>63050</v>
      </c>
      <c r="P28" s="1">
        <v>105</v>
      </c>
    </row>
    <row r="29" spans="1:16" x14ac:dyDescent="0.25">
      <c r="A29" s="4">
        <v>507</v>
      </c>
      <c r="B29" s="3">
        <v>42951</v>
      </c>
      <c r="C29" s="4">
        <v>2000</v>
      </c>
      <c r="D29" s="4" t="s">
        <v>77</v>
      </c>
      <c r="E29" s="1">
        <v>6</v>
      </c>
      <c r="F29" s="14">
        <f>+O29</f>
        <v>48750</v>
      </c>
      <c r="G29" s="14">
        <f t="shared" si="0"/>
        <v>55575</v>
      </c>
      <c r="H29" s="14">
        <f t="shared" si="1"/>
        <v>348075</v>
      </c>
      <c r="I29" s="1">
        <v>502</v>
      </c>
      <c r="K29" s="1" t="s">
        <v>77</v>
      </c>
      <c r="L29" s="1" t="s">
        <v>65</v>
      </c>
      <c r="M29" s="5">
        <v>37500</v>
      </c>
      <c r="N29" s="1">
        <v>30</v>
      </c>
      <c r="O29" s="1">
        <f t="shared" si="2"/>
        <v>48750</v>
      </c>
      <c r="P29" s="1">
        <v>103</v>
      </c>
    </row>
    <row r="32" spans="1:16" x14ac:dyDescent="0.25">
      <c r="A32" s="8" t="s">
        <v>104</v>
      </c>
      <c r="B32" s="8"/>
      <c r="C32" s="8"/>
    </row>
    <row r="33" spans="1:17" x14ac:dyDescent="0.25">
      <c r="A33" s="7" t="s">
        <v>109</v>
      </c>
      <c r="B33" s="7" t="s">
        <v>107</v>
      </c>
      <c r="C33" s="7" t="s">
        <v>107</v>
      </c>
      <c r="K33" s="8" t="s">
        <v>103</v>
      </c>
      <c r="L33" s="8"/>
      <c r="M33" s="8"/>
      <c r="N33" s="8"/>
      <c r="O33" s="8"/>
      <c r="P33" s="8"/>
      <c r="Q33" s="8"/>
    </row>
    <row r="34" spans="1:17" x14ac:dyDescent="0.25">
      <c r="A34" s="1" t="s">
        <v>17</v>
      </c>
      <c r="B34" s="1" t="s">
        <v>1</v>
      </c>
      <c r="C34" s="1" t="s">
        <v>2</v>
      </c>
      <c r="K34" s="1" t="s">
        <v>109</v>
      </c>
      <c r="L34" s="1" t="s">
        <v>107</v>
      </c>
      <c r="M34" s="1" t="s">
        <v>107</v>
      </c>
      <c r="N34" s="1" t="s">
        <v>112</v>
      </c>
      <c r="O34" s="1" t="s">
        <v>108</v>
      </c>
      <c r="P34" s="1" t="s">
        <v>107</v>
      </c>
      <c r="Q34" s="1" t="s">
        <v>109</v>
      </c>
    </row>
    <row r="35" spans="1:17" x14ac:dyDescent="0.25">
      <c r="A35" s="1">
        <v>500</v>
      </c>
      <c r="B35" s="1" t="s">
        <v>52</v>
      </c>
      <c r="C35" s="1" t="s">
        <v>55</v>
      </c>
      <c r="K35" s="1" t="s">
        <v>26</v>
      </c>
      <c r="L35" s="1" t="s">
        <v>1</v>
      </c>
      <c r="M35" s="1" t="s">
        <v>2</v>
      </c>
      <c r="N35" s="1" t="s">
        <v>3</v>
      </c>
      <c r="O35" s="1" t="s">
        <v>4</v>
      </c>
      <c r="P35" s="1" t="s">
        <v>5</v>
      </c>
      <c r="Q35" s="1" t="s">
        <v>6</v>
      </c>
    </row>
    <row r="36" spans="1:17" x14ac:dyDescent="0.25">
      <c r="A36" s="1">
        <v>501</v>
      </c>
      <c r="B36" s="1" t="s">
        <v>56</v>
      </c>
      <c r="C36" s="1" t="s">
        <v>57</v>
      </c>
      <c r="K36" s="1">
        <v>100</v>
      </c>
      <c r="L36" s="1" t="s">
        <v>78</v>
      </c>
      <c r="M36" s="1" t="s">
        <v>79</v>
      </c>
      <c r="N36" s="1" t="s">
        <v>80</v>
      </c>
      <c r="O36" s="1">
        <v>3556666</v>
      </c>
      <c r="P36" s="2" t="s">
        <v>81</v>
      </c>
      <c r="Q36" s="1">
        <v>111</v>
      </c>
    </row>
    <row r="37" spans="1:17" x14ac:dyDescent="0.25">
      <c r="A37" s="1">
        <v>502</v>
      </c>
      <c r="B37" s="1" t="s">
        <v>58</v>
      </c>
      <c r="C37" s="1" t="s">
        <v>59</v>
      </c>
      <c r="K37" s="1">
        <v>101</v>
      </c>
      <c r="L37" s="1" t="s">
        <v>82</v>
      </c>
      <c r="M37" s="1" t="s">
        <v>83</v>
      </c>
      <c r="N37" s="1" t="s">
        <v>84</v>
      </c>
      <c r="O37" s="1">
        <v>4557744</v>
      </c>
      <c r="P37" s="2" t="s">
        <v>85</v>
      </c>
      <c r="Q37" s="1">
        <v>111</v>
      </c>
    </row>
    <row r="38" spans="1:17" x14ac:dyDescent="0.25">
      <c r="A38" s="1">
        <v>503</v>
      </c>
      <c r="B38" s="1" t="s">
        <v>60</v>
      </c>
      <c r="C38" s="1" t="s">
        <v>61</v>
      </c>
      <c r="K38" s="1">
        <v>102</v>
      </c>
      <c r="L38" s="1" t="s">
        <v>86</v>
      </c>
      <c r="M38" s="1" t="s">
        <v>87</v>
      </c>
      <c r="N38" s="1" t="s">
        <v>88</v>
      </c>
      <c r="O38" s="1">
        <v>5896666</v>
      </c>
      <c r="P38" s="2" t="s">
        <v>89</v>
      </c>
      <c r="Q38" s="1">
        <v>111</v>
      </c>
    </row>
    <row r="39" spans="1:17" x14ac:dyDescent="0.25">
      <c r="K39" s="1">
        <v>103</v>
      </c>
      <c r="L39" s="1" t="s">
        <v>36</v>
      </c>
      <c r="M39" s="1" t="s">
        <v>90</v>
      </c>
      <c r="N39" s="1" t="s">
        <v>91</v>
      </c>
      <c r="O39" s="1">
        <v>8547474</v>
      </c>
      <c r="P39" s="2" t="s">
        <v>92</v>
      </c>
      <c r="Q39" s="1">
        <v>112</v>
      </c>
    </row>
    <row r="40" spans="1:17" x14ac:dyDescent="0.25">
      <c r="A40" s="8" t="s">
        <v>105</v>
      </c>
      <c r="B40" s="8"/>
      <c r="C40" s="8"/>
      <c r="D40" s="8"/>
      <c r="E40" s="8"/>
      <c r="K40" s="1">
        <v>104</v>
      </c>
      <c r="L40" s="1" t="s">
        <v>93</v>
      </c>
      <c r="M40" s="1" t="s">
        <v>94</v>
      </c>
      <c r="N40" s="1" t="s">
        <v>95</v>
      </c>
      <c r="O40" s="1">
        <v>3212222</v>
      </c>
      <c r="P40" s="2" t="s">
        <v>96</v>
      </c>
      <c r="Q40" s="1">
        <v>113</v>
      </c>
    </row>
    <row r="41" spans="1:17" x14ac:dyDescent="0.25">
      <c r="A41" s="7" t="s">
        <v>106</v>
      </c>
      <c r="B41" s="7" t="s">
        <v>110</v>
      </c>
      <c r="C41" s="7" t="s">
        <v>113</v>
      </c>
      <c r="D41" s="7" t="s">
        <v>106</v>
      </c>
      <c r="E41" s="7" t="s">
        <v>111</v>
      </c>
      <c r="K41" s="1">
        <v>105</v>
      </c>
      <c r="L41" s="1" t="s">
        <v>97</v>
      </c>
      <c r="M41" s="1" t="s">
        <v>98</v>
      </c>
      <c r="N41" s="1" t="s">
        <v>99</v>
      </c>
      <c r="O41" s="1">
        <v>2544442</v>
      </c>
      <c r="P41" s="2" t="s">
        <v>100</v>
      </c>
      <c r="Q41" s="1">
        <v>114</v>
      </c>
    </row>
    <row r="42" spans="1:17" x14ac:dyDescent="0.25">
      <c r="A42" s="12" t="s">
        <v>18</v>
      </c>
      <c r="B42" s="12" t="s">
        <v>10</v>
      </c>
      <c r="C42" s="12" t="s">
        <v>19</v>
      </c>
      <c r="D42" s="12" t="s">
        <v>20</v>
      </c>
      <c r="E42" s="12" t="s">
        <v>66</v>
      </c>
    </row>
    <row r="43" spans="1:17" x14ac:dyDescent="0.25">
      <c r="A43" s="1">
        <v>20</v>
      </c>
      <c r="B43" s="6">
        <v>42952</v>
      </c>
      <c r="C43" s="1" t="s">
        <v>62</v>
      </c>
      <c r="D43" s="1">
        <v>501</v>
      </c>
      <c r="E43" s="13">
        <v>185000</v>
      </c>
    </row>
    <row r="44" spans="1:17" x14ac:dyDescent="0.25">
      <c r="A44" s="1">
        <v>21</v>
      </c>
      <c r="B44" s="6">
        <v>42957</v>
      </c>
      <c r="C44" s="1" t="s">
        <v>68</v>
      </c>
      <c r="D44" s="1">
        <v>501</v>
      </c>
      <c r="E44" s="13">
        <f>+H23-E43</f>
        <v>356450</v>
      </c>
    </row>
    <row r="45" spans="1:17" x14ac:dyDescent="0.25">
      <c r="A45" s="1">
        <v>22</v>
      </c>
      <c r="B45" s="6">
        <v>42962</v>
      </c>
      <c r="C45" s="1" t="s">
        <v>67</v>
      </c>
      <c r="D45" s="1">
        <v>502</v>
      </c>
      <c r="E45" s="13">
        <f>+H24</f>
        <v>154700</v>
      </c>
    </row>
    <row r="46" spans="1:17" x14ac:dyDescent="0.25">
      <c r="A46" s="1">
        <v>23</v>
      </c>
      <c r="B46" s="6">
        <v>42963</v>
      </c>
      <c r="C46" s="1" t="s">
        <v>62</v>
      </c>
      <c r="D46" s="1">
        <v>505</v>
      </c>
      <c r="E46" s="13">
        <f>+H27*40%</f>
        <v>222768</v>
      </c>
    </row>
    <row r="47" spans="1:17" x14ac:dyDescent="0.25">
      <c r="A47" s="1">
        <v>24</v>
      </c>
      <c r="B47" s="6">
        <v>42963</v>
      </c>
      <c r="C47" s="1" t="s">
        <v>68</v>
      </c>
      <c r="D47" s="1">
        <v>503</v>
      </c>
      <c r="E47" s="13">
        <v>400000</v>
      </c>
    </row>
    <row r="48" spans="1:17" x14ac:dyDescent="0.25">
      <c r="A48" s="1">
        <v>25</v>
      </c>
      <c r="B48" s="6">
        <v>42964</v>
      </c>
      <c r="C48" s="1" t="s">
        <v>62</v>
      </c>
      <c r="D48" s="1">
        <v>507</v>
      </c>
      <c r="E48" s="13">
        <v>299880</v>
      </c>
    </row>
    <row r="49" spans="1:5" x14ac:dyDescent="0.25">
      <c r="A49" s="4">
        <v>26</v>
      </c>
      <c r="B49" s="6">
        <v>42965</v>
      </c>
      <c r="C49" s="4" t="s">
        <v>62</v>
      </c>
      <c r="D49" s="4">
        <v>505</v>
      </c>
      <c r="E49" s="13">
        <f>+H27-E46</f>
        <v>334152</v>
      </c>
    </row>
  </sheetData>
  <mergeCells count="7">
    <mergeCell ref="A20:I20"/>
    <mergeCell ref="A40:E40"/>
    <mergeCell ref="K20:P20"/>
    <mergeCell ref="K33:Q33"/>
    <mergeCell ref="A1:G1"/>
    <mergeCell ref="A11:B11"/>
    <mergeCell ref="A32:C32"/>
  </mergeCells>
  <hyperlinks>
    <hyperlink ref="F4" r:id="rId1"/>
    <hyperlink ref="F5" r:id="rId2"/>
    <hyperlink ref="F6" r:id="rId3"/>
    <hyperlink ref="F7" r:id="rId4"/>
    <hyperlink ref="F8" r:id="rId5"/>
    <hyperlink ref="P36" r:id="rId6"/>
    <hyperlink ref="P37" r:id="rId7"/>
    <hyperlink ref="P38" r:id="rId8"/>
    <hyperlink ref="P39" r:id="rId9"/>
    <hyperlink ref="P40" r:id="rId10"/>
    <hyperlink ref="P41" r:id="rId11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01054-02</dc:creator>
  <cp:lastModifiedBy>Rodrigo Alcides Patiño</cp:lastModifiedBy>
  <dcterms:created xsi:type="dcterms:W3CDTF">2017-08-17T00:42:40Z</dcterms:created>
  <dcterms:modified xsi:type="dcterms:W3CDTF">2017-10-04T22:42:39Z</dcterms:modified>
</cp:coreProperties>
</file>